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Alejandro Cabo\Desktop\"/>
    </mc:Choice>
  </mc:AlternateContent>
  <xr:revisionPtr revIDLastSave="0" documentId="8_{97A3F5F1-4430-495F-8DBB-FB2A9592C25D}" xr6:coauthVersionLast="41" xr6:coauthVersionMax="41" xr10:uidLastSave="{00000000-0000-0000-0000-000000000000}"/>
  <bookViews>
    <workbookView xWindow="2340" yWindow="1845" windowWidth="24750" windowHeight="13260"/>
  </bookViews>
  <sheets>
    <sheet name="Fórmulas" sheetId="1" r:id="rId1"/>
    <sheet name="Ejercitacion" sheetId="2" r:id="rId2"/>
    <sheet name="Hoja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3" i="2" l="1"/>
  <c r="C33" i="2"/>
  <c r="I22" i="2"/>
  <c r="F22" i="2"/>
  <c r="C21" i="2"/>
  <c r="I8" i="2"/>
  <c r="F8" i="2"/>
  <c r="C6" i="2"/>
  <c r="D65" i="1"/>
  <c r="D58" i="1"/>
  <c r="D51" i="1"/>
  <c r="D40" i="1"/>
  <c r="D34" i="1"/>
  <c r="D28" i="1"/>
  <c r="D22" i="1"/>
  <c r="D16" i="1"/>
  <c r="D10" i="1"/>
  <c r="D4" i="1"/>
</calcChain>
</file>

<file path=xl/sharedStrings.xml><?xml version="1.0" encoding="utf-8"?>
<sst xmlns="http://schemas.openxmlformats.org/spreadsheetml/2006/main" count="132" uniqueCount="72">
  <si>
    <t>Tasa</t>
  </si>
  <si>
    <t>Período actual</t>
  </si>
  <si>
    <t>Períodos totales</t>
  </si>
  <si>
    <t>Valor actual</t>
  </si>
  <si>
    <t>Calcula el interés pagado durante un período específico de una inversión. Esta función se incluye para proporcionar compatibilidad con Lotus 1-2-3</t>
  </si>
  <si>
    <t>INT.PAGO.DIR(B4;B5;B6;B7)</t>
  </si>
  <si>
    <t>DATOS</t>
  </si>
  <si>
    <t>Pago</t>
  </si>
  <si>
    <t>Devuelve el número de períodos de una inversión basándose en los pagos periódicos constantes y en la tasa de interés constante</t>
  </si>
  <si>
    <t>Valor futuro</t>
  </si>
  <si>
    <t>CALCULO</t>
  </si>
  <si>
    <t>NPER(B10;B11;B12;B13)</t>
  </si>
  <si>
    <t>PAGO(B16;B17;B18;B19)</t>
  </si>
  <si>
    <t>Calcula el pago de un préstamo basándose en pagos constantes y en una tasa de interés constante</t>
  </si>
  <si>
    <t>Devuelve el interés pagado en un período específico por una inversión basándose en pagos periódicos constantes y en una tasa de interés constante. Ver también VA</t>
  </si>
  <si>
    <t>PAGOINT(B22;B23;B24;B25)</t>
  </si>
  <si>
    <t>PAGOPRIN(B28;B29;B30;B31)</t>
  </si>
  <si>
    <t>Devuelve el pago sobre el capital de una inversión durante un período determinado basándose en pagos periódicos y constantes, y en una tasa de interés constante.</t>
  </si>
  <si>
    <t>TASA(B34;B35;B36;B37)</t>
  </si>
  <si>
    <t>Devuelve la tasa de interés por período de una anualidad. TASA se calcula por iteración y puede tener cero o más soluciones. Si los resultados no convergen (20 iteraciones) TASA devuelve el valor de error #¡NUM!</t>
  </si>
  <si>
    <t>PAGO DE INTERÉS</t>
  </si>
  <si>
    <t>PERÍODOS DE UNA INVERSIÓN</t>
  </si>
  <si>
    <t>PAGO
DE UN
PRÉSTAMO</t>
  </si>
  <si>
    <t>Funciones Financieras mas usuales</t>
  </si>
  <si>
    <t>PAGO DE INTERESES DE UN PRÉSTAMO</t>
  </si>
  <si>
    <t>PAGO DE CAPITAL
DE UN PRÉSTAMO</t>
  </si>
  <si>
    <t>TASA DE INTERÉS POR ANUALIDAD</t>
  </si>
  <si>
    <t>TASA INTERNA DE RETORNO</t>
  </si>
  <si>
    <t>TIR(C40:C43)</t>
  </si>
  <si>
    <t>Devuelve la tasa interna de retorno de los flujos de caja representados por los números del argumento valores. Estos flujos de caja no tienen por que ser constantes, como es el caso en una anualidad. Sin embargo, los flujos de caja deben ocurrir en intervalos regulares, como meses o años. La tasa interna de retorno equivale a la tasa de interés producida por un proyecto de inversión con pagos (valores negativos) e ingresos (valores positivos) que ocurren en períodos regulares.</t>
  </si>
  <si>
    <t>Flujo de fondos netos de caja durante el período de una inversión</t>
  </si>
  <si>
    <t>Devuelve el valor actual de una inversión. El valor actual es el valor que tiene actualmente la suma de una serie de pagos que se efectuarán en el futuro. Por ejemplo, cuando pide dinero prestado, la cantidad del préstamo es el valor actual para el prestamista.</t>
  </si>
  <si>
    <t>VA(C51;C52;C53;C54)</t>
  </si>
  <si>
    <t>Tipo</t>
  </si>
  <si>
    <t>VALOR PRESENTE DE UNA INVERSIÓN</t>
  </si>
  <si>
    <t>VF(C58;C59;C60;C61;C62)</t>
  </si>
  <si>
    <t>VNA(C65;C66:C73)</t>
  </si>
  <si>
    <t>Calcula el valor neto presente de una inversión a partir de una tasa de descuento y una serie de pagos futuros (valores negativos) e ingresos (valores positivos).</t>
  </si>
  <si>
    <t>VALOR
NETO ACTUAL</t>
  </si>
  <si>
    <t>VALOR FUTURO DE UNA INVERSIÓN</t>
  </si>
  <si>
    <t>Devuelve el valor futuro de una inversión basado en pagos periódicos y constantes, y una tasa de interés también constante</t>
  </si>
  <si>
    <t>PER</t>
  </si>
  <si>
    <t>FFN</t>
  </si>
  <si>
    <t>TIR</t>
  </si>
  <si>
    <t>ENE</t>
  </si>
  <si>
    <t>FEB</t>
  </si>
  <si>
    <t>MAR</t>
  </si>
  <si>
    <t>ABR</t>
  </si>
  <si>
    <t>MAY</t>
  </si>
  <si>
    <t>JUN</t>
  </si>
  <si>
    <t>JUL</t>
  </si>
  <si>
    <t>AGO</t>
  </si>
  <si>
    <t>SEP</t>
  </si>
  <si>
    <t>OCT</t>
  </si>
  <si>
    <t>NOV</t>
  </si>
  <si>
    <t>DIC</t>
  </si>
  <si>
    <t>MARZO</t>
  </si>
  <si>
    <t>MAYO</t>
  </si>
  <si>
    <t>SEPTIEMBRE</t>
  </si>
  <si>
    <t>y cuál se necesitaría en NOVIEMBRE al mismo efecto?</t>
  </si>
  <si>
    <t>Cuál sería el FFN necesario en el JUNIO para obtener una TIR de 4,5%?</t>
  </si>
  <si>
    <t>TASA</t>
  </si>
  <si>
    <t>Calcular la TIR resultante para cada cambio en los FFN planteados</t>
  </si>
  <si>
    <t>JUNIO</t>
  </si>
  <si>
    <t>VALOR ACTUAL NETO</t>
  </si>
  <si>
    <t>Cuál sería la TASA necesaria para obtener un VAN de $ 7,500?</t>
  </si>
  <si>
    <t>VALOR FUTURO</t>
  </si>
  <si>
    <t>V Actual</t>
  </si>
  <si>
    <t>la misma inversión para que</t>
  </si>
  <si>
    <t>su valor futuro fuera $ 10,000?</t>
  </si>
  <si>
    <t>Qué pago debería realizar en</t>
  </si>
  <si>
    <t>COMPLETAR LAS TABLAS Y RESPONDER LAS PREGUNTAS (celdas color celeste)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</si>
</sst>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5" formatCode="&quot;$&quot;\ #,##0;[Red]&quot;$&quot;\ \-#,##0"/>
    <numFmt numFmtId="167" formatCode="&quot;$&quot;\ #,##0.00;[Red]&quot;$&quot;\ \-#,##0.00"/>
    <numFmt numFmtId="178" formatCode="_-* #,##0.00\ &quot;€&quot;_-;\-* #,##0.00\ &quot;€&quot;_-;_-* &quot;-&quot;??\ &quot;€&quot;_-;_-@_-"/>
    <numFmt numFmtId="180" formatCode="0.0%"/>
    <numFmt numFmtId="182" formatCode="[$$-2C0A]\ #,##0;[$$-2C0A]\ \-#,##0"/>
    <numFmt numFmtId="183" formatCode="[$$-2C0A]\ #,##0.00;[Red][$$-2C0A]\ \-#,##0.00"/>
    <numFmt numFmtId="184" formatCode="#,##0_ ;[Red]\-#,##0\ "/>
    <numFmt numFmtId="185" formatCode="[$$-2C0A]\ #,##0;[Red][$$-2C0A]\ \-#,##0"/>
  </numFmts>
  <fonts count="9" x14ac:knownFonts="1">
    <font>
      <sz val="10"/>
      <name val="Arial"/>
    </font>
    <font>
      <sz val="10"/>
      <name val="Arial"/>
    </font>
    <font>
      <sz val="8"/>
      <name val="Arial"/>
      <family val="2"/>
    </font>
    <font>
      <i/>
      <sz val="18"/>
      <color indexed="62"/>
      <name val="Arial"/>
      <family val="2"/>
    </font>
    <font>
      <b/>
      <sz val="10"/>
      <color indexed="62"/>
      <name val="Arial"/>
      <family val="2"/>
    </font>
    <font>
      <b/>
      <sz val="10"/>
      <name val="Arial"/>
      <family val="2"/>
    </font>
    <font>
      <sz val="9"/>
      <name val="Arial"/>
      <family val="2"/>
    </font>
    <font>
      <i/>
      <sz val="10"/>
      <name val="Arial"/>
      <family val="2"/>
    </font>
    <font>
      <sz val="14"/>
      <name val="Arial"/>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78" fontId="1" fillId="0" borderId="0" applyFont="0" applyFill="0" applyBorder="0" applyAlignment="0" applyProtection="0"/>
    <xf numFmtId="9" fontId="1" fillId="0" borderId="0" applyFont="0" applyFill="0" applyBorder="0" applyAlignment="0" applyProtection="0"/>
  </cellStyleXfs>
  <cellXfs count="57">
    <xf numFmtId="0" fontId="0" fillId="0" borderId="0" xfId="0"/>
    <xf numFmtId="183" fontId="0" fillId="0" borderId="0" xfId="0" applyNumberFormat="1" applyAlignment="1">
      <alignment vertical="center" wrapText="1"/>
    </xf>
    <xf numFmtId="0" fontId="0" fillId="0" borderId="0" xfId="0" applyAlignment="1"/>
    <xf numFmtId="0" fontId="0" fillId="0" borderId="0" xfId="0" applyAlignment="1">
      <alignment vertical="center"/>
    </xf>
    <xf numFmtId="0" fontId="0" fillId="0" borderId="1" xfId="0" applyBorder="1" applyAlignment="1">
      <alignment vertical="center"/>
    </xf>
    <xf numFmtId="10" fontId="0" fillId="0" borderId="1" xfId="2" applyNumberFormat="1" applyFont="1" applyBorder="1" applyAlignment="1">
      <alignment vertical="center"/>
    </xf>
    <xf numFmtId="0" fontId="0" fillId="0" borderId="1" xfId="0" applyBorder="1" applyAlignment="1">
      <alignment horizontal="right" vertical="center"/>
    </xf>
    <xf numFmtId="182" fontId="0" fillId="0" borderId="1" xfId="1" applyNumberFormat="1" applyFont="1" applyBorder="1" applyAlignment="1">
      <alignment vertical="center"/>
    </xf>
    <xf numFmtId="0" fontId="0" fillId="0" borderId="1" xfId="0" applyBorder="1"/>
    <xf numFmtId="185" fontId="0" fillId="0" borderId="1" xfId="1" applyNumberFormat="1" applyFont="1" applyBorder="1" applyAlignment="1">
      <alignment vertical="center"/>
    </xf>
    <xf numFmtId="0" fontId="3" fillId="0" borderId="0" xfId="0" applyFont="1"/>
    <xf numFmtId="183" fontId="4" fillId="2" borderId="1" xfId="0" applyNumberFormat="1" applyFont="1" applyFill="1" applyBorder="1" applyAlignment="1">
      <alignment horizontal="center" vertical="center"/>
    </xf>
    <xf numFmtId="185" fontId="0" fillId="0" borderId="1" xfId="1" applyNumberFormat="1" applyFont="1" applyFill="1" applyBorder="1" applyAlignment="1">
      <alignment vertical="center"/>
    </xf>
    <xf numFmtId="184" fontId="0" fillId="0" borderId="1" xfId="1" applyNumberFormat="1" applyFont="1" applyBorder="1" applyAlignment="1">
      <alignment vertical="center"/>
    </xf>
    <xf numFmtId="0" fontId="0" fillId="0" borderId="1" xfId="0" applyBorder="1" applyAlignment="1">
      <alignment horizontal="center" vertical="center"/>
    </xf>
    <xf numFmtId="180" fontId="5" fillId="3" borderId="1" xfId="0" applyNumberFormat="1" applyFont="1" applyFill="1" applyBorder="1" applyAlignment="1">
      <alignment vertical="center"/>
    </xf>
    <xf numFmtId="185" fontId="6" fillId="2" borderId="1" xfId="1" applyNumberFormat="1" applyFont="1" applyFill="1" applyBorder="1" applyAlignment="1">
      <alignment vertical="center"/>
    </xf>
    <xf numFmtId="0" fontId="6" fillId="2" borderId="1" xfId="0" applyFont="1" applyFill="1" applyBorder="1" applyAlignment="1">
      <alignment horizontal="center" vertical="center"/>
    </xf>
    <xf numFmtId="180" fontId="0" fillId="0" borderId="1" xfId="2" applyNumberFormat="1"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165" fontId="5" fillId="3" borderId="1" xfId="0" applyNumberFormat="1" applyFont="1" applyFill="1" applyBorder="1" applyAlignment="1">
      <alignment vertical="center"/>
    </xf>
    <xf numFmtId="0" fontId="6" fillId="2" borderId="1" xfId="0" applyFont="1" applyFill="1" applyBorder="1" applyAlignment="1">
      <alignment vertical="center"/>
    </xf>
    <xf numFmtId="180" fontId="0" fillId="4" borderId="1" xfId="2" applyNumberFormat="1" applyFont="1" applyFill="1" applyBorder="1" applyAlignment="1">
      <alignment vertical="center"/>
    </xf>
    <xf numFmtId="185" fontId="0" fillId="4" borderId="1" xfId="1" applyNumberFormat="1" applyFont="1" applyFill="1" applyBorder="1" applyAlignment="1">
      <alignment vertical="center"/>
    </xf>
    <xf numFmtId="180" fontId="0" fillId="4" borderId="1" xfId="0" applyNumberFormat="1" applyFill="1" applyBorder="1" applyAlignment="1">
      <alignment vertical="center"/>
    </xf>
    <xf numFmtId="0" fontId="0" fillId="4" borderId="1" xfId="0" applyFill="1" applyBorder="1" applyAlignment="1">
      <alignment vertical="center"/>
    </xf>
    <xf numFmtId="183" fontId="4" fillId="2" borderId="1" xfId="0" applyNumberFormat="1" applyFont="1" applyFill="1" applyBorder="1" applyAlignment="1">
      <alignment horizontal="center" vertical="center"/>
    </xf>
    <xf numFmtId="0" fontId="0" fillId="0" borderId="1" xfId="0" applyBorder="1" applyAlignment="1">
      <alignment horizontal="left" vertical="center" wrapText="1"/>
    </xf>
    <xf numFmtId="180" fontId="0" fillId="0" borderId="1" xfId="2" applyNumberFormat="1" applyFont="1" applyBorder="1" applyAlignment="1">
      <alignment horizontal="center" vertical="center"/>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0" borderId="6" xfId="0" applyBorder="1" applyAlignment="1"/>
    <xf numFmtId="0" fontId="0" fillId="0" borderId="7" xfId="0" applyBorder="1" applyAlignment="1"/>
    <xf numFmtId="183" fontId="0" fillId="0" borderId="1" xfId="0" applyNumberFormat="1" applyBorder="1" applyAlignment="1">
      <alignment horizontal="center" vertical="center"/>
    </xf>
    <xf numFmtId="184" fontId="0" fillId="0" borderId="1" xfId="0" applyNumberFormat="1" applyBorder="1" applyAlignment="1">
      <alignment horizontal="center" vertical="center"/>
    </xf>
    <xf numFmtId="0" fontId="0" fillId="0" borderId="1" xfId="0" applyBorder="1" applyAlignment="1">
      <alignment horizontal="left" vertical="center" wrapText="1" shrinkToFit="1"/>
    </xf>
    <xf numFmtId="183" fontId="4" fillId="2" borderId="2"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183" fontId="4" fillId="2" borderId="4" xfId="0" applyNumberFormat="1" applyFont="1" applyFill="1" applyBorder="1" applyAlignment="1">
      <alignment horizontal="center" vertical="center"/>
    </xf>
    <xf numFmtId="0" fontId="0" fillId="0" borderId="1" xfId="0" applyNumberFormat="1" applyBorder="1" applyAlignment="1">
      <alignment vertical="center" wrapText="1"/>
    </xf>
    <xf numFmtId="0" fontId="0" fillId="0" borderId="1" xfId="0" applyFill="1" applyBorder="1" applyAlignment="1">
      <alignment horizontal="left" vertical="center" wrapText="1"/>
    </xf>
    <xf numFmtId="167" fontId="5" fillId="3" borderId="1" xfId="0" applyNumberFormat="1" applyFont="1" applyFill="1" applyBorder="1" applyAlignment="1">
      <alignment horizontal="center" vertical="center" textRotation="90"/>
    </xf>
    <xf numFmtId="0" fontId="0" fillId="2" borderId="1" xfId="0" applyFill="1" applyBorder="1" applyAlignment="1">
      <alignment horizontal="center" vertical="center"/>
    </xf>
    <xf numFmtId="0" fontId="0" fillId="2" borderId="1" xfId="0" applyFill="1" applyBorder="1" applyAlignment="1">
      <alignment horizontal="center" vertical="center" textRotation="90"/>
    </xf>
    <xf numFmtId="183" fontId="5" fillId="3" borderId="5" xfId="0" applyNumberFormat="1" applyFont="1" applyFill="1" applyBorder="1" applyAlignment="1">
      <alignment horizontal="center" vertical="center" textRotation="90"/>
    </xf>
    <xf numFmtId="183" fontId="5" fillId="3" borderId="6" xfId="0" applyNumberFormat="1" applyFont="1" applyFill="1" applyBorder="1" applyAlignment="1">
      <alignment horizontal="center" vertical="center" textRotation="90"/>
    </xf>
    <xf numFmtId="183" fontId="5" fillId="3" borderId="7" xfId="0" applyNumberFormat="1" applyFont="1" applyFill="1" applyBorder="1" applyAlignment="1">
      <alignment horizontal="center" vertical="center" textRotation="90"/>
    </xf>
    <xf numFmtId="180" fontId="5" fillId="3" borderId="5" xfId="2" applyNumberFormat="1" applyFont="1" applyFill="1" applyBorder="1" applyAlignment="1">
      <alignment horizontal="center" vertical="center" textRotation="90"/>
    </xf>
    <xf numFmtId="180" fontId="5" fillId="3" borderId="6" xfId="2" applyNumberFormat="1" applyFont="1" applyFill="1" applyBorder="1" applyAlignment="1">
      <alignment horizontal="center" vertical="center" textRotation="90"/>
    </xf>
    <xf numFmtId="180" fontId="5" fillId="3" borderId="7" xfId="2" applyNumberFormat="1" applyFont="1" applyFill="1" applyBorder="1" applyAlignment="1">
      <alignment horizontal="center" vertical="center" textRotation="90"/>
    </xf>
    <xf numFmtId="0" fontId="8" fillId="0" borderId="0" xfId="0" applyFont="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abSelected="1" workbookViewId="0"/>
  </sheetViews>
  <sheetFormatPr baseColWidth="10" defaultRowHeight="12.75" x14ac:dyDescent="0.2"/>
  <cols>
    <col min="1" max="1" width="12.7109375" customWidth="1"/>
    <col min="2" max="2" width="15.5703125" customWidth="1"/>
    <col min="3" max="8" width="11.7109375" customWidth="1"/>
    <col min="9" max="11" width="9.7109375" customWidth="1"/>
  </cols>
  <sheetData>
    <row r="1" spans="1:8" ht="23.25" x14ac:dyDescent="0.35">
      <c r="A1" s="10" t="s">
        <v>23</v>
      </c>
    </row>
    <row r="3" spans="1:8" s="2" customFormat="1" ht="18" customHeight="1" x14ac:dyDescent="0.2">
      <c r="A3" s="34" t="s">
        <v>20</v>
      </c>
      <c r="B3" s="27" t="s">
        <v>6</v>
      </c>
      <c r="C3" s="27"/>
      <c r="D3" s="11" t="s">
        <v>10</v>
      </c>
      <c r="E3" s="27" t="s">
        <v>5</v>
      </c>
      <c r="F3" s="27"/>
      <c r="G3" s="27"/>
      <c r="H3" s="27"/>
    </row>
    <row r="4" spans="1:8" s="3" customFormat="1" ht="12.75" customHeight="1" x14ac:dyDescent="0.2">
      <c r="A4" s="37"/>
      <c r="B4" s="4" t="s">
        <v>0</v>
      </c>
      <c r="C4" s="5">
        <v>6.5000000000000002E-2</v>
      </c>
      <c r="D4" s="39">
        <f>ISPMT(C4,C5,C6,C7)</f>
        <v>-243.75</v>
      </c>
      <c r="E4" s="41" t="s">
        <v>4</v>
      </c>
      <c r="F4" s="41"/>
      <c r="G4" s="41"/>
      <c r="H4" s="41"/>
    </row>
    <row r="5" spans="1:8" s="3" customFormat="1" x14ac:dyDescent="0.2">
      <c r="A5" s="37"/>
      <c r="B5" s="4" t="s">
        <v>1</v>
      </c>
      <c r="C5" s="6">
        <v>30</v>
      </c>
      <c r="D5" s="39"/>
      <c r="E5" s="41"/>
      <c r="F5" s="41"/>
      <c r="G5" s="41"/>
      <c r="H5" s="41"/>
    </row>
    <row r="6" spans="1:8" s="3" customFormat="1" x14ac:dyDescent="0.2">
      <c r="A6" s="37"/>
      <c r="B6" s="4" t="s">
        <v>2</v>
      </c>
      <c r="C6" s="6">
        <v>48</v>
      </c>
      <c r="D6" s="39"/>
      <c r="E6" s="41"/>
      <c r="F6" s="41"/>
      <c r="G6" s="41"/>
      <c r="H6" s="41"/>
    </row>
    <row r="7" spans="1:8" s="3" customFormat="1" x14ac:dyDescent="0.2">
      <c r="A7" s="38"/>
      <c r="B7" s="4" t="s">
        <v>3</v>
      </c>
      <c r="C7" s="9">
        <v>10000</v>
      </c>
      <c r="D7" s="39"/>
      <c r="E7" s="41"/>
      <c r="F7" s="41"/>
      <c r="G7" s="41"/>
      <c r="H7" s="41"/>
    </row>
    <row r="9" spans="1:8" s="2" customFormat="1" ht="18" customHeight="1" x14ac:dyDescent="0.2">
      <c r="A9" s="34" t="s">
        <v>21</v>
      </c>
      <c r="B9" s="27" t="s">
        <v>6</v>
      </c>
      <c r="C9" s="27"/>
      <c r="D9" s="11" t="s">
        <v>10</v>
      </c>
      <c r="E9" s="27" t="s">
        <v>11</v>
      </c>
      <c r="F9" s="27"/>
      <c r="G9" s="27"/>
      <c r="H9" s="27"/>
    </row>
    <row r="10" spans="1:8" ht="12.75" customHeight="1" x14ac:dyDescent="0.2">
      <c r="A10" s="37"/>
      <c r="B10" s="4" t="s">
        <v>0</v>
      </c>
      <c r="C10" s="5">
        <v>6.5000000000000002E-2</v>
      </c>
      <c r="D10" s="40">
        <f>NPER(C10,C11,C12,C13)</f>
        <v>-18.3038219301718</v>
      </c>
      <c r="E10" s="28" t="s">
        <v>8</v>
      </c>
      <c r="F10" s="28"/>
      <c r="G10" s="28"/>
      <c r="H10" s="28"/>
    </row>
    <row r="11" spans="1:8" ht="12.75" customHeight="1" x14ac:dyDescent="0.2">
      <c r="A11" s="37"/>
      <c r="B11" s="4" t="s">
        <v>7</v>
      </c>
      <c r="C11" s="9">
        <v>300</v>
      </c>
      <c r="D11" s="40"/>
      <c r="E11" s="28"/>
      <c r="F11" s="28"/>
      <c r="G11" s="28"/>
      <c r="H11" s="28"/>
    </row>
    <row r="12" spans="1:8" x14ac:dyDescent="0.2">
      <c r="A12" s="37"/>
      <c r="B12" s="4" t="s">
        <v>3</v>
      </c>
      <c r="C12" s="9">
        <v>10000</v>
      </c>
      <c r="D12" s="40"/>
      <c r="E12" s="28"/>
      <c r="F12" s="28"/>
      <c r="G12" s="28"/>
      <c r="H12" s="28"/>
    </row>
    <row r="13" spans="1:8" x14ac:dyDescent="0.2">
      <c r="A13" s="38"/>
      <c r="B13" s="4" t="s">
        <v>9</v>
      </c>
      <c r="C13" s="8">
        <v>0</v>
      </c>
      <c r="D13" s="40"/>
      <c r="E13" s="28"/>
      <c r="F13" s="28"/>
      <c r="G13" s="28"/>
      <c r="H13" s="28"/>
    </row>
    <row r="14" spans="1:8" x14ac:dyDescent="0.2">
      <c r="D14" s="1"/>
    </row>
    <row r="15" spans="1:8" s="2" customFormat="1" ht="18" customHeight="1" x14ac:dyDescent="0.2">
      <c r="A15" s="34" t="s">
        <v>22</v>
      </c>
      <c r="B15" s="27" t="s">
        <v>6</v>
      </c>
      <c r="C15" s="27"/>
      <c r="D15" s="11" t="s">
        <v>10</v>
      </c>
      <c r="E15" s="27" t="s">
        <v>12</v>
      </c>
      <c r="F15" s="27"/>
      <c r="G15" s="27"/>
      <c r="H15" s="27"/>
    </row>
    <row r="16" spans="1:8" x14ac:dyDescent="0.2">
      <c r="A16" s="37"/>
      <c r="B16" s="4" t="s">
        <v>0</v>
      </c>
      <c r="C16" s="5">
        <v>6.5000000000000002E-2</v>
      </c>
      <c r="D16" s="39">
        <f>PMT(C16,C17,C18,C19)</f>
        <v>-683.2505486620222</v>
      </c>
      <c r="E16" s="28" t="s">
        <v>13</v>
      </c>
      <c r="F16" s="28"/>
      <c r="G16" s="28"/>
      <c r="H16" s="28"/>
    </row>
    <row r="17" spans="1:8" x14ac:dyDescent="0.2">
      <c r="A17" s="37"/>
      <c r="B17" s="4" t="s">
        <v>2</v>
      </c>
      <c r="C17" s="6">
        <v>48</v>
      </c>
      <c r="D17" s="39"/>
      <c r="E17" s="28"/>
      <c r="F17" s="28"/>
      <c r="G17" s="28"/>
      <c r="H17" s="28"/>
    </row>
    <row r="18" spans="1:8" x14ac:dyDescent="0.2">
      <c r="A18" s="37"/>
      <c r="B18" s="4" t="s">
        <v>3</v>
      </c>
      <c r="C18" s="9">
        <v>10000</v>
      </c>
      <c r="D18" s="39"/>
      <c r="E18" s="28"/>
      <c r="F18" s="28"/>
      <c r="G18" s="28"/>
      <c r="H18" s="28"/>
    </row>
    <row r="19" spans="1:8" x14ac:dyDescent="0.2">
      <c r="A19" s="38"/>
      <c r="B19" s="4" t="s">
        <v>9</v>
      </c>
      <c r="C19" s="7">
        <v>0</v>
      </c>
      <c r="D19" s="39"/>
      <c r="E19" s="28"/>
      <c r="F19" s="28"/>
      <c r="G19" s="28"/>
      <c r="H19" s="28"/>
    </row>
    <row r="21" spans="1:8" s="2" customFormat="1" ht="18" customHeight="1" x14ac:dyDescent="0.2">
      <c r="A21" s="34" t="s">
        <v>24</v>
      </c>
      <c r="B21" s="27" t="s">
        <v>6</v>
      </c>
      <c r="C21" s="27"/>
      <c r="D21" s="11" t="s">
        <v>10</v>
      </c>
      <c r="E21" s="27" t="s">
        <v>15</v>
      </c>
      <c r="F21" s="27"/>
      <c r="G21" s="27"/>
      <c r="H21" s="27"/>
    </row>
    <row r="22" spans="1:8" ht="12.75" customHeight="1" x14ac:dyDescent="0.2">
      <c r="A22" s="35"/>
      <c r="B22" s="4" t="s">
        <v>0</v>
      </c>
      <c r="C22" s="5">
        <v>6.5000000000000002E-2</v>
      </c>
      <c r="D22" s="39">
        <f>IPMT(C22,C23,C24,C25)</f>
        <v>-476.7422820210619</v>
      </c>
      <c r="E22" s="28" t="s">
        <v>14</v>
      </c>
      <c r="F22" s="28"/>
      <c r="G22" s="28"/>
      <c r="H22" s="28"/>
    </row>
    <row r="23" spans="1:8" x14ac:dyDescent="0.2">
      <c r="A23" s="35"/>
      <c r="B23" s="4" t="s">
        <v>1</v>
      </c>
      <c r="C23" s="6">
        <v>30</v>
      </c>
      <c r="D23" s="39"/>
      <c r="E23" s="28"/>
      <c r="F23" s="28"/>
      <c r="G23" s="28"/>
      <c r="H23" s="28"/>
    </row>
    <row r="24" spans="1:8" x14ac:dyDescent="0.2">
      <c r="A24" s="35"/>
      <c r="B24" s="4" t="s">
        <v>2</v>
      </c>
      <c r="C24" s="6">
        <v>48</v>
      </c>
      <c r="D24" s="39"/>
      <c r="E24" s="28"/>
      <c r="F24" s="28"/>
      <c r="G24" s="28"/>
      <c r="H24" s="28"/>
    </row>
    <row r="25" spans="1:8" x14ac:dyDescent="0.2">
      <c r="A25" s="36"/>
      <c r="B25" s="4" t="s">
        <v>3</v>
      </c>
      <c r="C25" s="9">
        <v>10000</v>
      </c>
      <c r="D25" s="39"/>
      <c r="E25" s="28"/>
      <c r="F25" s="28"/>
      <c r="G25" s="28"/>
      <c r="H25" s="28"/>
    </row>
    <row r="27" spans="1:8" s="2" customFormat="1" ht="18" customHeight="1" x14ac:dyDescent="0.2">
      <c r="A27" s="34" t="s">
        <v>25</v>
      </c>
      <c r="B27" s="27" t="s">
        <v>6</v>
      </c>
      <c r="C27" s="27"/>
      <c r="D27" s="11" t="s">
        <v>10</v>
      </c>
      <c r="E27" s="27" t="s">
        <v>16</v>
      </c>
      <c r="F27" s="27"/>
      <c r="G27" s="27"/>
      <c r="H27" s="27"/>
    </row>
    <row r="28" spans="1:8" x14ac:dyDescent="0.2">
      <c r="A28" s="35"/>
      <c r="B28" s="4" t="s">
        <v>0</v>
      </c>
      <c r="C28" s="5">
        <v>6.5000000000000002E-2</v>
      </c>
      <c r="D28" s="39">
        <f>PPMT(C28,C29,C30,C31)</f>
        <v>-206.50826664096033</v>
      </c>
      <c r="E28" s="28" t="s">
        <v>17</v>
      </c>
      <c r="F28" s="28"/>
      <c r="G28" s="28"/>
      <c r="H28" s="28"/>
    </row>
    <row r="29" spans="1:8" x14ac:dyDescent="0.2">
      <c r="A29" s="35"/>
      <c r="B29" s="4" t="s">
        <v>1</v>
      </c>
      <c r="C29" s="6">
        <v>30</v>
      </c>
      <c r="D29" s="39"/>
      <c r="E29" s="28"/>
      <c r="F29" s="28"/>
      <c r="G29" s="28"/>
      <c r="H29" s="28"/>
    </row>
    <row r="30" spans="1:8" x14ac:dyDescent="0.2">
      <c r="A30" s="35"/>
      <c r="B30" s="4" t="s">
        <v>2</v>
      </c>
      <c r="C30" s="6">
        <v>48</v>
      </c>
      <c r="D30" s="39"/>
      <c r="E30" s="28"/>
      <c r="F30" s="28"/>
      <c r="G30" s="28"/>
      <c r="H30" s="28"/>
    </row>
    <row r="31" spans="1:8" x14ac:dyDescent="0.2">
      <c r="A31" s="36"/>
      <c r="B31" s="4" t="s">
        <v>3</v>
      </c>
      <c r="C31" s="9">
        <v>10000</v>
      </c>
      <c r="D31" s="39"/>
      <c r="E31" s="28"/>
      <c r="F31" s="28"/>
      <c r="G31" s="28"/>
      <c r="H31" s="28"/>
    </row>
    <row r="33" spans="1:8" s="2" customFormat="1" ht="18" customHeight="1" x14ac:dyDescent="0.2">
      <c r="A33" s="34" t="s">
        <v>26</v>
      </c>
      <c r="B33" s="27" t="s">
        <v>6</v>
      </c>
      <c r="C33" s="27"/>
      <c r="D33" s="11" t="s">
        <v>10</v>
      </c>
      <c r="E33" s="27" t="s">
        <v>18</v>
      </c>
      <c r="F33" s="27"/>
      <c r="G33" s="27"/>
      <c r="H33" s="27"/>
    </row>
    <row r="34" spans="1:8" ht="12.75" customHeight="1" x14ac:dyDescent="0.2">
      <c r="A34" s="35"/>
      <c r="B34" s="4" t="s">
        <v>2</v>
      </c>
      <c r="C34" s="6">
        <v>48</v>
      </c>
      <c r="D34" s="29">
        <f>RATE(C34,C35,C36,C37)</f>
        <v>3.7207932821168896E-2</v>
      </c>
      <c r="E34" s="28" t="s">
        <v>19</v>
      </c>
      <c r="F34" s="28"/>
      <c r="G34" s="28"/>
      <c r="H34" s="28"/>
    </row>
    <row r="35" spans="1:8" x14ac:dyDescent="0.2">
      <c r="A35" s="35"/>
      <c r="B35" s="4" t="s">
        <v>7</v>
      </c>
      <c r="C35" s="9">
        <v>-450</v>
      </c>
      <c r="D35" s="29"/>
      <c r="E35" s="28"/>
      <c r="F35" s="28"/>
      <c r="G35" s="28"/>
      <c r="H35" s="28"/>
    </row>
    <row r="36" spans="1:8" x14ac:dyDescent="0.2">
      <c r="A36" s="35"/>
      <c r="B36" s="4" t="s">
        <v>3</v>
      </c>
      <c r="C36" s="9">
        <v>10000</v>
      </c>
      <c r="D36" s="29"/>
      <c r="E36" s="28"/>
      <c r="F36" s="28"/>
      <c r="G36" s="28"/>
      <c r="H36" s="28"/>
    </row>
    <row r="37" spans="1:8" x14ac:dyDescent="0.2">
      <c r="A37" s="36"/>
      <c r="B37" s="4" t="s">
        <v>9</v>
      </c>
      <c r="C37" s="7">
        <v>0</v>
      </c>
      <c r="D37" s="29"/>
      <c r="E37" s="28"/>
      <c r="F37" s="28"/>
      <c r="G37" s="28"/>
      <c r="H37" s="28"/>
    </row>
    <row r="39" spans="1:8" s="2" customFormat="1" ht="18" customHeight="1" x14ac:dyDescent="0.2">
      <c r="A39" s="33" t="s">
        <v>27</v>
      </c>
      <c r="B39" s="27" t="s">
        <v>6</v>
      </c>
      <c r="C39" s="27"/>
      <c r="D39" s="11" t="s">
        <v>10</v>
      </c>
      <c r="E39" s="27" t="s">
        <v>28</v>
      </c>
      <c r="F39" s="27"/>
      <c r="G39" s="27"/>
      <c r="H39" s="27"/>
    </row>
    <row r="40" spans="1:8" ht="12.75" customHeight="1" x14ac:dyDescent="0.2">
      <c r="A40" s="33"/>
      <c r="B40" s="30" t="s">
        <v>30</v>
      </c>
      <c r="C40" s="9">
        <v>-10000</v>
      </c>
      <c r="D40" s="29">
        <f>IRR(C40:C48)</f>
        <v>4.8016764519827726E-2</v>
      </c>
      <c r="E40" s="28" t="s">
        <v>29</v>
      </c>
      <c r="F40" s="28"/>
      <c r="G40" s="28"/>
      <c r="H40" s="28"/>
    </row>
    <row r="41" spans="1:8" x14ac:dyDescent="0.2">
      <c r="A41" s="33"/>
      <c r="B41" s="31"/>
      <c r="C41" s="9">
        <v>-500</v>
      </c>
      <c r="D41" s="29"/>
      <c r="E41" s="28"/>
      <c r="F41" s="28"/>
      <c r="G41" s="28"/>
      <c r="H41" s="28"/>
    </row>
    <row r="42" spans="1:8" x14ac:dyDescent="0.2">
      <c r="A42" s="33"/>
      <c r="B42" s="31"/>
      <c r="C42" s="9">
        <v>1500</v>
      </c>
      <c r="D42" s="29"/>
      <c r="E42" s="28"/>
      <c r="F42" s="28"/>
      <c r="G42" s="28"/>
      <c r="H42" s="28"/>
    </row>
    <row r="43" spans="1:8" x14ac:dyDescent="0.2">
      <c r="A43" s="33"/>
      <c r="B43" s="31"/>
      <c r="C43" s="9">
        <v>-500</v>
      </c>
      <c r="D43" s="29"/>
      <c r="E43" s="28"/>
      <c r="F43" s="28"/>
      <c r="G43" s="28"/>
      <c r="H43" s="28"/>
    </row>
    <row r="44" spans="1:8" x14ac:dyDescent="0.2">
      <c r="A44" s="33"/>
      <c r="B44" s="31"/>
      <c r="C44" s="12">
        <v>1500</v>
      </c>
      <c r="D44" s="29"/>
      <c r="E44" s="28"/>
      <c r="F44" s="28"/>
      <c r="G44" s="28"/>
      <c r="H44" s="28"/>
    </row>
    <row r="45" spans="1:8" x14ac:dyDescent="0.2">
      <c r="A45" s="33"/>
      <c r="B45" s="31"/>
      <c r="C45" s="12">
        <v>2000</v>
      </c>
      <c r="D45" s="29"/>
      <c r="E45" s="28"/>
      <c r="F45" s="28"/>
      <c r="G45" s="28"/>
      <c r="H45" s="28"/>
    </row>
    <row r="46" spans="1:8" x14ac:dyDescent="0.2">
      <c r="A46" s="33"/>
      <c r="B46" s="31"/>
      <c r="C46" s="12">
        <v>2400</v>
      </c>
      <c r="D46" s="29"/>
      <c r="E46" s="28"/>
      <c r="F46" s="28"/>
      <c r="G46" s="28"/>
      <c r="H46" s="28"/>
    </row>
    <row r="47" spans="1:8" x14ac:dyDescent="0.2">
      <c r="A47" s="33"/>
      <c r="B47" s="31"/>
      <c r="C47" s="12">
        <v>3000</v>
      </c>
      <c r="D47" s="29"/>
      <c r="E47" s="28"/>
      <c r="F47" s="28"/>
      <c r="G47" s="28"/>
      <c r="H47" s="28"/>
    </row>
    <row r="48" spans="1:8" x14ac:dyDescent="0.2">
      <c r="A48" s="33"/>
      <c r="B48" s="32"/>
      <c r="C48" s="12">
        <v>4000</v>
      </c>
      <c r="D48" s="29"/>
      <c r="E48" s="28"/>
      <c r="F48" s="28"/>
      <c r="G48" s="28"/>
      <c r="H48" s="28"/>
    </row>
    <row r="50" spans="1:8" s="2" customFormat="1" ht="18" customHeight="1" x14ac:dyDescent="0.2">
      <c r="A50" s="33" t="s">
        <v>34</v>
      </c>
      <c r="B50" s="27" t="s">
        <v>6</v>
      </c>
      <c r="C50" s="27"/>
      <c r="D50" s="11" t="s">
        <v>10</v>
      </c>
      <c r="E50" s="27" t="s">
        <v>32</v>
      </c>
      <c r="F50" s="27"/>
      <c r="G50" s="27"/>
      <c r="H50" s="27"/>
    </row>
    <row r="51" spans="1:8" ht="12.75" customHeight="1" x14ac:dyDescent="0.2">
      <c r="A51" s="33"/>
      <c r="B51" s="4" t="s">
        <v>0</v>
      </c>
      <c r="C51" s="5">
        <v>6.5000000000000002E-2</v>
      </c>
      <c r="D51" s="39">
        <f>PV(C51,C52,C53,C54,C55)</f>
        <v>4390.7758374651294</v>
      </c>
      <c r="E51" s="28" t="s">
        <v>31</v>
      </c>
      <c r="F51" s="28"/>
      <c r="G51" s="28"/>
      <c r="H51" s="28"/>
    </row>
    <row r="52" spans="1:8" x14ac:dyDescent="0.2">
      <c r="A52" s="33"/>
      <c r="B52" s="4" t="s">
        <v>2</v>
      </c>
      <c r="C52" s="6">
        <v>48</v>
      </c>
      <c r="D52" s="39"/>
      <c r="E52" s="28"/>
      <c r="F52" s="28"/>
      <c r="G52" s="28"/>
      <c r="H52" s="28"/>
    </row>
    <row r="53" spans="1:8" x14ac:dyDescent="0.2">
      <c r="A53" s="33"/>
      <c r="B53" s="4" t="s">
        <v>7</v>
      </c>
      <c r="C53" s="9">
        <v>-300</v>
      </c>
      <c r="D53" s="39"/>
      <c r="E53" s="28"/>
      <c r="F53" s="28"/>
      <c r="G53" s="28"/>
      <c r="H53" s="28"/>
    </row>
    <row r="54" spans="1:8" x14ac:dyDescent="0.2">
      <c r="A54" s="33"/>
      <c r="B54" s="4" t="s">
        <v>9</v>
      </c>
      <c r="C54" s="7">
        <v>0</v>
      </c>
      <c r="D54" s="39"/>
      <c r="E54" s="28"/>
      <c r="F54" s="28"/>
      <c r="G54" s="28"/>
      <c r="H54" s="28"/>
    </row>
    <row r="55" spans="1:8" x14ac:dyDescent="0.2">
      <c r="A55" s="33"/>
      <c r="B55" s="4" t="s">
        <v>33</v>
      </c>
      <c r="C55" s="13">
        <v>0</v>
      </c>
      <c r="D55" s="39"/>
      <c r="E55" s="28"/>
      <c r="F55" s="28"/>
      <c r="G55" s="28"/>
      <c r="H55" s="28"/>
    </row>
    <row r="57" spans="1:8" ht="18" customHeight="1" x14ac:dyDescent="0.2">
      <c r="A57" s="33" t="s">
        <v>39</v>
      </c>
      <c r="B57" s="27" t="s">
        <v>6</v>
      </c>
      <c r="C57" s="27"/>
      <c r="D57" s="11" t="s">
        <v>10</v>
      </c>
      <c r="E57" s="42" t="s">
        <v>35</v>
      </c>
      <c r="F57" s="43"/>
      <c r="G57" s="43"/>
      <c r="H57" s="44"/>
    </row>
    <row r="58" spans="1:8" x14ac:dyDescent="0.2">
      <c r="A58" s="33"/>
      <c r="B58" s="4" t="s">
        <v>0</v>
      </c>
      <c r="C58" s="5">
        <v>6.5000000000000002E-2</v>
      </c>
      <c r="D58" s="39">
        <f>FV(C58,C59,C60,C61,C62)</f>
        <v>5211.2134225160207</v>
      </c>
      <c r="E58" s="28" t="s">
        <v>40</v>
      </c>
      <c r="F58" s="28"/>
      <c r="G58" s="28"/>
      <c r="H58" s="28"/>
    </row>
    <row r="59" spans="1:8" x14ac:dyDescent="0.2">
      <c r="A59" s="33"/>
      <c r="B59" s="4" t="s">
        <v>2</v>
      </c>
      <c r="C59" s="6">
        <v>12</v>
      </c>
      <c r="D59" s="39"/>
      <c r="E59" s="28"/>
      <c r="F59" s="28"/>
      <c r="G59" s="28"/>
      <c r="H59" s="28"/>
    </row>
    <row r="60" spans="1:8" x14ac:dyDescent="0.2">
      <c r="A60" s="33"/>
      <c r="B60" s="4" t="s">
        <v>7</v>
      </c>
      <c r="C60" s="9">
        <v>-300</v>
      </c>
      <c r="D60" s="39"/>
      <c r="E60" s="28"/>
      <c r="F60" s="28"/>
      <c r="G60" s="28"/>
      <c r="H60" s="28"/>
    </row>
    <row r="61" spans="1:8" x14ac:dyDescent="0.2">
      <c r="A61" s="33"/>
      <c r="B61" s="4" t="s">
        <v>3</v>
      </c>
      <c r="C61" s="7"/>
      <c r="D61" s="39"/>
      <c r="E61" s="28"/>
      <c r="F61" s="28"/>
      <c r="G61" s="28"/>
      <c r="H61" s="28"/>
    </row>
    <row r="62" spans="1:8" x14ac:dyDescent="0.2">
      <c r="A62" s="33"/>
      <c r="B62" s="4" t="s">
        <v>33</v>
      </c>
      <c r="C62" s="13"/>
      <c r="D62" s="39"/>
      <c r="E62" s="28"/>
      <c r="F62" s="28"/>
      <c r="G62" s="28"/>
      <c r="H62" s="28"/>
    </row>
    <row r="64" spans="1:8" s="2" customFormat="1" ht="18" customHeight="1" x14ac:dyDescent="0.2">
      <c r="A64" s="33" t="s">
        <v>38</v>
      </c>
      <c r="B64" s="27" t="s">
        <v>6</v>
      </c>
      <c r="C64" s="27"/>
      <c r="D64" s="11" t="s">
        <v>10</v>
      </c>
      <c r="E64" s="27" t="s">
        <v>36</v>
      </c>
      <c r="F64" s="27"/>
      <c r="G64" s="27"/>
      <c r="H64" s="27"/>
    </row>
    <row r="65" spans="1:8" ht="12.75" customHeight="1" x14ac:dyDescent="0.2">
      <c r="A65" s="33"/>
      <c r="B65" s="4" t="s">
        <v>0</v>
      </c>
      <c r="C65" s="5">
        <v>6.5000000000000002E-2</v>
      </c>
      <c r="D65" s="39">
        <f>NPV(C65,C66:C69)</f>
        <v>1204.021970141298</v>
      </c>
      <c r="E65" s="45" t="s">
        <v>37</v>
      </c>
      <c r="F65" s="45"/>
      <c r="G65" s="45"/>
      <c r="H65" s="45"/>
    </row>
    <row r="66" spans="1:8" ht="12.75" customHeight="1" x14ac:dyDescent="0.2">
      <c r="A66" s="33"/>
      <c r="B66" s="46" t="s">
        <v>30</v>
      </c>
      <c r="C66" s="9">
        <v>10000</v>
      </c>
      <c r="D66" s="39"/>
      <c r="E66" s="45"/>
      <c r="F66" s="45"/>
      <c r="G66" s="45"/>
      <c r="H66" s="45"/>
    </row>
    <row r="67" spans="1:8" x14ac:dyDescent="0.2">
      <c r="A67" s="33"/>
      <c r="B67" s="46"/>
      <c r="C67" s="9">
        <v>-2500</v>
      </c>
      <c r="D67" s="39"/>
      <c r="E67" s="45"/>
      <c r="F67" s="45"/>
      <c r="G67" s="45"/>
      <c r="H67" s="45"/>
    </row>
    <row r="68" spans="1:8" x14ac:dyDescent="0.2">
      <c r="A68" s="33"/>
      <c r="B68" s="46"/>
      <c r="C68" s="9">
        <v>-3000</v>
      </c>
      <c r="D68" s="39"/>
      <c r="E68" s="45"/>
      <c r="F68" s="45"/>
      <c r="G68" s="45"/>
      <c r="H68" s="45"/>
    </row>
    <row r="69" spans="1:8" x14ac:dyDescent="0.2">
      <c r="A69" s="33"/>
      <c r="B69" s="46"/>
      <c r="C69" s="12">
        <v>-4500</v>
      </c>
      <c r="D69" s="39"/>
      <c r="E69" s="45"/>
      <c r="F69" s="45"/>
      <c r="G69" s="45"/>
      <c r="H69" s="45"/>
    </row>
  </sheetData>
  <mergeCells count="52">
    <mergeCell ref="A64:A69"/>
    <mergeCell ref="B64:C64"/>
    <mergeCell ref="E64:H64"/>
    <mergeCell ref="D65:D69"/>
    <mergeCell ref="E65:H69"/>
    <mergeCell ref="B66:B69"/>
    <mergeCell ref="E4:H7"/>
    <mergeCell ref="B21:C21"/>
    <mergeCell ref="E51:H55"/>
    <mergeCell ref="D51:D55"/>
    <mergeCell ref="A50:A55"/>
    <mergeCell ref="A57:A62"/>
    <mergeCell ref="B57:C57"/>
    <mergeCell ref="E57:H57"/>
    <mergeCell ref="D58:D62"/>
    <mergeCell ref="E58:H62"/>
    <mergeCell ref="E22:H25"/>
    <mergeCell ref="E9:H9"/>
    <mergeCell ref="B3:C3"/>
    <mergeCell ref="E3:H3"/>
    <mergeCell ref="B50:C50"/>
    <mergeCell ref="E50:H50"/>
    <mergeCell ref="E27:H27"/>
    <mergeCell ref="D28:D31"/>
    <mergeCell ref="E28:H31"/>
    <mergeCell ref="D4:D7"/>
    <mergeCell ref="E34:H37"/>
    <mergeCell ref="B9:C9"/>
    <mergeCell ref="D16:D19"/>
    <mergeCell ref="B15:C15"/>
    <mergeCell ref="E15:H15"/>
    <mergeCell ref="E16:H19"/>
    <mergeCell ref="E10:H13"/>
    <mergeCell ref="D10:D13"/>
    <mergeCell ref="E21:H21"/>
    <mergeCell ref="D22:D25"/>
    <mergeCell ref="A3:A7"/>
    <mergeCell ref="A9:A13"/>
    <mergeCell ref="A15:A19"/>
    <mergeCell ref="A21:A25"/>
    <mergeCell ref="D34:D37"/>
    <mergeCell ref="B33:C33"/>
    <mergeCell ref="E39:H39"/>
    <mergeCell ref="E40:H48"/>
    <mergeCell ref="D40:D48"/>
    <mergeCell ref="B40:B48"/>
    <mergeCell ref="A39:A48"/>
    <mergeCell ref="A27:A31"/>
    <mergeCell ref="A33:A37"/>
    <mergeCell ref="B39:C39"/>
    <mergeCell ref="B27:C27"/>
    <mergeCell ref="E33:H33"/>
  </mergeCells>
  <phoneticPr fontId="2" type="noConversion"/>
  <pageMargins left="0.75" right="0.75" top="1" bottom="1" header="0" footer="0"/>
  <pageSetup paperSize="9" orientation="portrait" copies="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workbookViewId="0">
      <selection sqref="A1:N1"/>
    </sheetView>
  </sheetViews>
  <sheetFormatPr baseColWidth="10" defaultRowHeight="12.75" x14ac:dyDescent="0.2"/>
  <cols>
    <col min="1" max="1" width="7.7109375" style="3" customWidth="1"/>
    <col min="2" max="2" width="8.7109375" style="3" customWidth="1"/>
    <col min="3" max="4" width="6.7109375" style="3" customWidth="1"/>
    <col min="5" max="15" width="8.7109375" style="3" customWidth="1"/>
    <col min="16" max="16384" width="11.42578125" style="3"/>
  </cols>
  <sheetData>
    <row r="1" spans="1:14" ht="18" x14ac:dyDescent="0.2">
      <c r="A1" s="56" t="s">
        <v>71</v>
      </c>
      <c r="B1" s="56"/>
      <c r="C1" s="56"/>
      <c r="D1" s="56"/>
      <c r="E1" s="56"/>
      <c r="F1" s="56"/>
      <c r="G1" s="56"/>
      <c r="H1" s="56"/>
      <c r="I1" s="56"/>
      <c r="J1" s="56"/>
      <c r="K1" s="56"/>
      <c r="L1" s="56"/>
      <c r="M1" s="56"/>
      <c r="N1" s="56"/>
    </row>
    <row r="3" spans="1:14" x14ac:dyDescent="0.2">
      <c r="A3" s="20" t="s">
        <v>27</v>
      </c>
      <c r="B3" s="20"/>
      <c r="C3" s="20"/>
      <c r="D3" s="20"/>
      <c r="E3" s="20"/>
      <c r="F3" s="20"/>
    </row>
    <row r="4" spans="1:14" x14ac:dyDescent="0.2">
      <c r="A4" s="20"/>
      <c r="B4" s="20"/>
      <c r="C4" s="20"/>
      <c r="D4" s="20"/>
    </row>
    <row r="5" spans="1:14" x14ac:dyDescent="0.2">
      <c r="A5" s="14" t="s">
        <v>41</v>
      </c>
      <c r="B5" s="14" t="s">
        <v>42</v>
      </c>
      <c r="C5" s="14" t="s">
        <v>43</v>
      </c>
      <c r="E5" s="19" t="s">
        <v>62</v>
      </c>
    </row>
    <row r="6" spans="1:14" ht="12.75" customHeight="1" x14ac:dyDescent="0.2">
      <c r="A6" s="16" t="s">
        <v>44</v>
      </c>
      <c r="B6" s="9">
        <v>-10000</v>
      </c>
      <c r="C6" s="53">
        <f>IRR(B6:B17)</f>
        <v>3.1689671274609088E-2</v>
      </c>
    </row>
    <row r="7" spans="1:14" x14ac:dyDescent="0.2">
      <c r="A7" s="16" t="s">
        <v>45</v>
      </c>
      <c r="B7" s="9">
        <v>-1500</v>
      </c>
      <c r="C7" s="54"/>
      <c r="E7" s="20"/>
      <c r="F7" s="20"/>
      <c r="J7" s="48" t="s">
        <v>58</v>
      </c>
      <c r="K7" s="48"/>
      <c r="L7" s="48"/>
      <c r="M7" s="48"/>
      <c r="N7" s="48"/>
    </row>
    <row r="8" spans="1:14" x14ac:dyDescent="0.2">
      <c r="A8" s="16" t="s">
        <v>46</v>
      </c>
      <c r="B8" s="9">
        <v>-500</v>
      </c>
      <c r="C8" s="54"/>
      <c r="E8" s="17" t="s">
        <v>56</v>
      </c>
      <c r="F8" s="15">
        <f>IRR(B6:B17)</f>
        <v>3.1689671274609088E-2</v>
      </c>
      <c r="I8" s="15">
        <f>IRR(B6:B17)</f>
        <v>3.1689671274609088E-2</v>
      </c>
      <c r="J8" s="9">
        <v>1500</v>
      </c>
      <c r="K8" s="9">
        <v>2300</v>
      </c>
      <c r="L8" s="9">
        <v>3800</v>
      </c>
      <c r="M8" s="9">
        <v>4150</v>
      </c>
      <c r="N8" s="9">
        <v>4950</v>
      </c>
    </row>
    <row r="9" spans="1:14" x14ac:dyDescent="0.2">
      <c r="A9" s="16" t="s">
        <v>47</v>
      </c>
      <c r="B9" s="9">
        <v>800</v>
      </c>
      <c r="C9" s="54"/>
      <c r="E9" s="9">
        <v>-2500</v>
      </c>
      <c r="F9" s="25"/>
      <c r="H9" s="49" t="s">
        <v>57</v>
      </c>
      <c r="I9" s="9">
        <v>-1200</v>
      </c>
      <c r="J9" s="23"/>
      <c r="K9" s="23"/>
      <c r="L9" s="23"/>
      <c r="M9" s="23"/>
      <c r="N9" s="23"/>
    </row>
    <row r="10" spans="1:14" ht="12.75" customHeight="1" x14ac:dyDescent="0.2">
      <c r="A10" s="16" t="s">
        <v>48</v>
      </c>
      <c r="B10" s="9">
        <v>1200</v>
      </c>
      <c r="C10" s="54"/>
      <c r="E10" s="9">
        <v>-1850</v>
      </c>
      <c r="F10" s="25"/>
      <c r="H10" s="49"/>
      <c r="I10" s="9">
        <v>-650</v>
      </c>
      <c r="J10" s="23"/>
      <c r="K10" s="23"/>
      <c r="L10" s="23"/>
      <c r="M10" s="23"/>
      <c r="N10" s="23"/>
    </row>
    <row r="11" spans="1:14" x14ac:dyDescent="0.2">
      <c r="A11" s="16" t="s">
        <v>49</v>
      </c>
      <c r="B11" s="12">
        <v>1000</v>
      </c>
      <c r="C11" s="54"/>
      <c r="E11" s="9">
        <v>-500</v>
      </c>
      <c r="F11" s="25"/>
      <c r="H11" s="49"/>
      <c r="I11" s="9">
        <v>300</v>
      </c>
      <c r="J11" s="23"/>
      <c r="K11" s="23"/>
      <c r="L11" s="23"/>
      <c r="M11" s="23"/>
      <c r="N11" s="23"/>
    </row>
    <row r="12" spans="1:14" x14ac:dyDescent="0.2">
      <c r="A12" s="16" t="s">
        <v>50</v>
      </c>
      <c r="B12" s="12">
        <v>800</v>
      </c>
      <c r="C12" s="54"/>
      <c r="E12" s="9">
        <v>750</v>
      </c>
      <c r="F12" s="25"/>
      <c r="H12" s="49"/>
      <c r="I12" s="9">
        <v>1100</v>
      </c>
      <c r="J12" s="23"/>
      <c r="K12" s="23"/>
      <c r="L12" s="23"/>
      <c r="M12" s="23"/>
      <c r="N12" s="23"/>
    </row>
    <row r="13" spans="1:14" x14ac:dyDescent="0.2">
      <c r="A13" s="16" t="s">
        <v>51</v>
      </c>
      <c r="B13" s="12">
        <v>1500</v>
      </c>
      <c r="C13" s="54"/>
      <c r="E13" s="9">
        <v>1200</v>
      </c>
      <c r="F13" s="25"/>
      <c r="H13" s="49"/>
      <c r="I13" s="9">
        <v>2200</v>
      </c>
      <c r="J13" s="23"/>
      <c r="K13" s="23"/>
      <c r="L13" s="23"/>
      <c r="M13" s="23"/>
      <c r="N13" s="23"/>
    </row>
    <row r="14" spans="1:14" x14ac:dyDescent="0.2">
      <c r="A14" s="16" t="s">
        <v>52</v>
      </c>
      <c r="B14" s="12">
        <v>1800</v>
      </c>
      <c r="C14" s="54"/>
    </row>
    <row r="15" spans="1:14" x14ac:dyDescent="0.2">
      <c r="A15" s="16" t="s">
        <v>53</v>
      </c>
      <c r="B15" s="12">
        <v>2700</v>
      </c>
      <c r="C15" s="54"/>
      <c r="E15" s="19" t="s">
        <v>60</v>
      </c>
      <c r="N15" s="24"/>
    </row>
    <row r="16" spans="1:14" x14ac:dyDescent="0.2">
      <c r="A16" s="16" t="s">
        <v>54</v>
      </c>
      <c r="B16" s="12">
        <v>3000</v>
      </c>
      <c r="C16" s="54"/>
    </row>
    <row r="17" spans="1:14" x14ac:dyDescent="0.2">
      <c r="A17" s="16" t="s">
        <v>55</v>
      </c>
      <c r="B17" s="12">
        <v>2500</v>
      </c>
      <c r="C17" s="55"/>
      <c r="E17" s="19" t="s">
        <v>59</v>
      </c>
      <c r="N17" s="24"/>
    </row>
    <row r="19" spans="1:14" x14ac:dyDescent="0.2">
      <c r="A19" s="20" t="s">
        <v>64</v>
      </c>
    </row>
    <row r="21" spans="1:14" x14ac:dyDescent="0.2">
      <c r="A21" s="16" t="s">
        <v>61</v>
      </c>
      <c r="B21" s="18">
        <v>6.5000000000000002E-2</v>
      </c>
      <c r="C21" s="47">
        <f>NPV(B21,B22:B27)</f>
        <v>5728.9120771976286</v>
      </c>
      <c r="J21" s="48" t="s">
        <v>63</v>
      </c>
      <c r="K21" s="48"/>
      <c r="L21" s="48"/>
      <c r="M21" s="48"/>
      <c r="N21" s="48"/>
    </row>
    <row r="22" spans="1:14" ht="12.75" customHeight="1" x14ac:dyDescent="0.2">
      <c r="A22" s="16" t="s">
        <v>44</v>
      </c>
      <c r="B22" s="9">
        <v>15000</v>
      </c>
      <c r="C22" s="47"/>
      <c r="E22" s="17" t="s">
        <v>45</v>
      </c>
      <c r="F22" s="21">
        <f>NPV(B21,B22:B27)</f>
        <v>5728.9120771976286</v>
      </c>
      <c r="I22" s="21">
        <f>NPV(B21,B22:B27)</f>
        <v>5728.9120771976286</v>
      </c>
      <c r="J22" s="9">
        <v>-1800</v>
      </c>
      <c r="K22" s="9">
        <v>-2250</v>
      </c>
      <c r="L22" s="9">
        <v>-3610</v>
      </c>
      <c r="M22" s="9">
        <v>-4050</v>
      </c>
      <c r="N22" s="9">
        <v>-4680</v>
      </c>
    </row>
    <row r="23" spans="1:14" x14ac:dyDescent="0.2">
      <c r="A23" s="16" t="s">
        <v>45</v>
      </c>
      <c r="B23" s="9">
        <v>-2000</v>
      </c>
      <c r="C23" s="47"/>
      <c r="E23" s="9">
        <v>-2850</v>
      </c>
      <c r="F23" s="24"/>
      <c r="H23" s="49" t="s">
        <v>61</v>
      </c>
      <c r="I23" s="18">
        <v>4.4999999999999998E-2</v>
      </c>
      <c r="J23" s="24"/>
      <c r="K23" s="24"/>
      <c r="L23" s="24"/>
      <c r="M23" s="24"/>
      <c r="N23" s="24"/>
    </row>
    <row r="24" spans="1:14" x14ac:dyDescent="0.2">
      <c r="A24" s="16" t="s">
        <v>46</v>
      </c>
      <c r="B24" s="9">
        <v>-1800</v>
      </c>
      <c r="C24" s="47"/>
      <c r="E24" s="9">
        <v>-2200</v>
      </c>
      <c r="F24" s="24"/>
      <c r="H24" s="49"/>
      <c r="I24" s="18">
        <v>2.7E-2</v>
      </c>
      <c r="J24" s="24"/>
      <c r="K24" s="24"/>
      <c r="L24" s="24"/>
      <c r="M24" s="24"/>
      <c r="N24" s="24"/>
    </row>
    <row r="25" spans="1:14" x14ac:dyDescent="0.2">
      <c r="A25" s="16" t="s">
        <v>47</v>
      </c>
      <c r="B25" s="9">
        <v>-1600</v>
      </c>
      <c r="C25" s="47"/>
      <c r="E25" s="9">
        <v>-1620</v>
      </c>
      <c r="F25" s="24"/>
      <c r="H25" s="49"/>
      <c r="I25" s="18">
        <v>9.6000000000000002E-2</v>
      </c>
      <c r="J25" s="24"/>
      <c r="K25" s="24"/>
      <c r="L25" s="24"/>
      <c r="M25" s="24"/>
      <c r="N25" s="24"/>
    </row>
    <row r="26" spans="1:14" x14ac:dyDescent="0.2">
      <c r="A26" s="16" t="s">
        <v>48</v>
      </c>
      <c r="B26" s="9">
        <v>-2000</v>
      </c>
      <c r="C26" s="47"/>
      <c r="E26" s="9">
        <v>-950</v>
      </c>
      <c r="F26" s="24"/>
      <c r="H26" s="49"/>
      <c r="I26" s="18">
        <v>6.0999999999999999E-2</v>
      </c>
      <c r="J26" s="24"/>
      <c r="K26" s="24"/>
      <c r="L26" s="24"/>
      <c r="M26" s="24"/>
      <c r="N26" s="24"/>
    </row>
    <row r="27" spans="1:14" x14ac:dyDescent="0.2">
      <c r="A27" s="16" t="s">
        <v>49</v>
      </c>
      <c r="B27" s="12">
        <v>-3500</v>
      </c>
      <c r="C27" s="47"/>
      <c r="E27" s="9">
        <v>-500</v>
      </c>
      <c r="F27" s="24"/>
      <c r="H27" s="49"/>
      <c r="I27" s="18">
        <v>3.9E-2</v>
      </c>
      <c r="J27" s="24"/>
      <c r="K27" s="24"/>
      <c r="L27" s="24"/>
      <c r="M27" s="24"/>
      <c r="N27" s="24"/>
    </row>
    <row r="29" spans="1:14" x14ac:dyDescent="0.2">
      <c r="E29" s="19" t="s">
        <v>65</v>
      </c>
      <c r="N29" s="23"/>
    </row>
    <row r="31" spans="1:14" x14ac:dyDescent="0.2">
      <c r="A31" s="20" t="s">
        <v>66</v>
      </c>
    </row>
    <row r="33" spans="1:14" x14ac:dyDescent="0.2">
      <c r="A33" s="22" t="s">
        <v>0</v>
      </c>
      <c r="B33" s="5">
        <v>6.5000000000000002E-2</v>
      </c>
      <c r="C33" s="50">
        <f>FV(B33,B34,B35,B36,B37)</f>
        <v>7340.3096640611584</v>
      </c>
      <c r="E33" s="21">
        <f>FV(B33,B34,B35,B36,B37)</f>
        <v>7340.3096640611584</v>
      </c>
      <c r="F33" s="18">
        <v>1.4999999999999999E-2</v>
      </c>
      <c r="G33" s="18">
        <v>2.3E-2</v>
      </c>
      <c r="H33" s="18">
        <v>0.04</v>
      </c>
      <c r="I33" s="18">
        <v>6.0999999999999999E-2</v>
      </c>
      <c r="J33" s="18">
        <v>7.0000000000000007E-2</v>
      </c>
      <c r="L33" s="3" t="s">
        <v>70</v>
      </c>
    </row>
    <row r="34" spans="1:14" x14ac:dyDescent="0.2">
      <c r="A34" s="22" t="s">
        <v>2</v>
      </c>
      <c r="B34" s="6">
        <v>12</v>
      </c>
      <c r="C34" s="51"/>
      <c r="E34" s="4">
        <v>24</v>
      </c>
      <c r="F34" s="26"/>
      <c r="G34" s="26"/>
      <c r="H34" s="26"/>
      <c r="I34" s="26"/>
      <c r="J34" s="26"/>
      <c r="L34" s="3" t="s">
        <v>68</v>
      </c>
    </row>
    <row r="35" spans="1:14" x14ac:dyDescent="0.2">
      <c r="A35" s="22" t="s">
        <v>7</v>
      </c>
      <c r="B35" s="9">
        <v>-300</v>
      </c>
      <c r="C35" s="51"/>
      <c r="E35" s="4">
        <v>36</v>
      </c>
      <c r="F35" s="26"/>
      <c r="G35" s="26"/>
      <c r="H35" s="26"/>
      <c r="I35" s="26"/>
      <c r="J35" s="26"/>
      <c r="L35" s="3" t="s">
        <v>69</v>
      </c>
    </row>
    <row r="36" spans="1:14" x14ac:dyDescent="0.2">
      <c r="A36" s="22" t="s">
        <v>67</v>
      </c>
      <c r="B36" s="9">
        <v>-1000</v>
      </c>
      <c r="C36" s="51"/>
      <c r="E36" s="4">
        <v>60</v>
      </c>
      <c r="F36" s="26"/>
      <c r="G36" s="26"/>
      <c r="H36" s="26"/>
      <c r="I36" s="26"/>
      <c r="J36" s="26"/>
    </row>
    <row r="37" spans="1:14" x14ac:dyDescent="0.2">
      <c r="A37" s="22" t="s">
        <v>33</v>
      </c>
      <c r="B37" s="13">
        <v>0</v>
      </c>
      <c r="C37" s="52"/>
      <c r="E37" s="4">
        <v>18</v>
      </c>
      <c r="F37" s="26"/>
      <c r="G37" s="26"/>
      <c r="H37" s="26"/>
      <c r="I37" s="26"/>
      <c r="J37" s="26"/>
      <c r="N37" s="24"/>
    </row>
  </sheetData>
  <mergeCells count="8">
    <mergeCell ref="A1:N1"/>
    <mergeCell ref="C21:C27"/>
    <mergeCell ref="J21:N21"/>
    <mergeCell ref="H23:H27"/>
    <mergeCell ref="C33:C37"/>
    <mergeCell ref="C6:C17"/>
    <mergeCell ref="J7:N7"/>
    <mergeCell ref="H9:H13"/>
  </mergeCells>
  <phoneticPr fontId="2" type="noConversion"/>
  <pageMargins left="0.75" right="0.75" top="1" bottom="1" header="0" footer="0"/>
  <pageSetup paperSize="9" scale="97" orientation="landscape" copies="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Fórmulas</vt:lpstr>
      <vt:lpstr>Ejercitacion</vt:lpstr>
      <vt:lpstr>Hoja3</vt:lpstr>
    </vt:vector>
  </TitlesOfParts>
  <Company>CFA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Cabo Feijoó</dc:creator>
  <cp:lastModifiedBy>Alejandro Cabo</cp:lastModifiedBy>
  <cp:lastPrinted>2008-05-25T21:54:51Z</cp:lastPrinted>
  <dcterms:created xsi:type="dcterms:W3CDTF">2006-09-09T15:31:58Z</dcterms:created>
  <dcterms:modified xsi:type="dcterms:W3CDTF">2019-03-30T04:43:36Z</dcterms:modified>
</cp:coreProperties>
</file>